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6" firstSheet="2" activeTab="2"/>
  </bookViews>
  <sheets>
    <sheet name="Расчет бумага 4 кв)" sheetId="1" r:id="rId1"/>
    <sheet name="Расчет бумага 2 кв" sheetId="2" r:id="rId2"/>
    <sheet name="карджи" sheetId="3" r:id="rId3"/>
    <sheet name="Лист3" sheetId="4" r:id="rId4"/>
  </sheets>
  <definedNames>
    <definedName name="_xlnm.Print_Area" localSheetId="2">'карджи'!$A$1:$F$54</definedName>
    <definedName name="_xlnm.Print_Area" localSheetId="1">'Расчет бумага 2 кв'!$A$1:$F$11</definedName>
    <definedName name="_xlnm.Print_Area" localSheetId="0">'Расчет бумага 4 кв)'!$A$1:$F$11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<sst xmlns="http://schemas.openxmlformats.org/spreadsheetml/2006/main" count="181" uniqueCount="75">
  <si>
    <t>Таблица расчета начальной (максимальной) цены контракта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</si>
  <si>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</si>
  <si>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</si>
  <si>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</si>
  <si>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</si>
  <si>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</si>
  <si>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</si>
  <si>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</si>
  <si>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</si>
  <si>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</si>
  <si>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</si>
  <si>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</si>
  <si>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</si>
  <si>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</si>
  <si>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</si>
  <si>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</si>
  <si>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</si>
  <si>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</si>
  <si>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Исполнитель</t>
  </si>
  <si>
    <t>Главный бухгалтер</t>
  </si>
  <si>
    <t>Л.А. Михайлова</t>
  </si>
  <si>
    <t xml:space="preserve">Исполнитель: </t>
  </si>
  <si>
    <t>Бухгалтер</t>
  </si>
  <si>
    <t xml:space="preserve">                    Н.Б. Ловыгина</t>
  </si>
  <si>
    <t>Отдел по бухгалтерскому учету и отчетности администрации г. Югорска, тел. 8 (34675) 5-00-47.</t>
  </si>
  <si>
    <t xml:space="preserve"> </t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</si>
  <si>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</si>
  <si>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</si>
  <si>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</si>
  <si>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</si>
  <si>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</si>
  <si>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</si>
  <si>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>ООО "Офисные технологии", г. Новосибирск</t>
  </si>
  <si>
    <t>8 (343) 249-63-01</t>
  </si>
  <si>
    <t xml:space="preserve"> Начальная  максимальная цена контракта:</t>
  </si>
  <si>
    <t>Дата составления: 09.07.2010 г</t>
  </si>
  <si>
    <t>SvetoCopy, Россия</t>
  </si>
  <si>
    <t>Глава города Югорска</t>
  </si>
  <si>
    <t>Р.З. Салахов</t>
  </si>
  <si>
    <t>SvetoCopy ( Комус Документ), Россия</t>
  </si>
  <si>
    <t xml:space="preserve"> Бумага для офисной техники. Формат  А-4, плотность бумаги 80г/м2, белизна  не менее 146%, в  пачке  500 листов.</t>
  </si>
  <si>
    <t>ООО Комус-Урал", г. Тюмень"</t>
  </si>
  <si>
    <t>8 (3452) 68-82-79</t>
  </si>
  <si>
    <t>Дата составления: 23.09.2010 г</t>
  </si>
  <si>
    <t>на поставку расходных матерьялов для офисной техники</t>
  </si>
  <si>
    <t>Panasonic KX-FAT88A(оригинальный) к  факсу Panasonic FL 403 / 413</t>
  </si>
  <si>
    <t>Картридж hp Q5942A BLACK(оригинальный) к принтерам hp LJ 4250/4350 серии120х75х76.</t>
  </si>
  <si>
    <t>Картридж hp Q6511X BLACK(оригинальный) к принтерам hp LJ 2400 серии</t>
  </si>
  <si>
    <t>Картридж hp Q2612A к принтерам  hp LJ 1020/3015/3020/3030</t>
  </si>
  <si>
    <t>Тонер-картридж Samsung SCX-D4200A к принтеру Samsung SCX-4200</t>
  </si>
  <si>
    <t>Картридж hp C6578AE (№78) Color(оригинальный) к принтерам HP DJ 900 серии</t>
  </si>
  <si>
    <t>Картридж hp 51645AE (№45) Black(оригинальный)к принтерам HP DJ 900 серии</t>
  </si>
  <si>
    <t>Картридж T0735 &lt;T0735(N)&gt; / &lt;T10554A&gt; Multi Pack набор из 4 картриджей к принтеру Epson Stylus CX4900</t>
  </si>
  <si>
    <t>Тонер-картридж Samsung ML2010D3 к принтерамк принтерам Samsung ML-2010/ML-2570/ ML-2015/ ML-2510/</t>
  </si>
  <si>
    <t>Т.А. Первушина</t>
  </si>
  <si>
    <t>А.А.Смирнов</t>
  </si>
  <si>
    <t>ИП Григорьев</t>
  </si>
  <si>
    <t>цена</t>
  </si>
  <si>
    <t>Департамент финансов администрации города Югорска</t>
  </si>
  <si>
    <t>телефон(факс) 5-00-33</t>
  </si>
  <si>
    <t>ИП Машкалев Андрей Александрович</t>
  </si>
  <si>
    <t>ИП Сиверский А.В.</t>
  </si>
  <si>
    <t>_____________</t>
  </si>
  <si>
    <t>Обоснование начальной (максимальной) цены контракта</t>
  </si>
  <si>
    <t>Картридж Panasonic KX-FAT88A(оригинальный) к  факсу Panasonic FL 403 / 413</t>
  </si>
  <si>
    <t>Картридж Q6511X BLACK(оригинальный) к принтерам hp LJ 2400 серии</t>
  </si>
  <si>
    <t>Картридж hp Q2612A (оригинальный) к принтерам  hp LJ 1020/3015/3020/3030</t>
  </si>
  <si>
    <t>г. Екатеринбург, ул. Московская 214/1-27 тел (343) 219-98-50 информация с сайта http://www.maxitrade.ru</t>
  </si>
  <si>
    <t>628240, ХМАО-Югра, г.Советский ул. О.Кошевого, 12-8 тел:(34675)3-70-73 запрос цены на 15.09.2011</t>
  </si>
  <si>
    <t>628240 Тюменская обл, г.Советский,                 8 (34675)3-80-00 прайс лист на 16.09.2011</t>
  </si>
  <si>
    <t>на поставку расходных материалов для офисной техники</t>
  </si>
  <si>
    <t>Картридж Q5942A (оригинальный)  к принтерам hp LJ 4250/4350 серии120х75х76.</t>
  </si>
  <si>
    <t>Тонер-картридж Samsung ML2010D3 (оригинальный) к принтерамк принтерам Samsung ML-2010/ML-2570/ ML-2015/ ML-2510/</t>
  </si>
  <si>
    <t>Тонер-картридж Samsung SCX-D4200A (оригинальный)  к принтеру Samsung SCX-4200</t>
  </si>
  <si>
    <t>Начальник ОАиИ департамента финансов адмистрации города Югорска 8(34675)5-00-35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</si>
</sst>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  <numFmt numFmtId="170" formatCode="#,##0.00&quot;р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top" wrapText="1"/>
    </xf>
    <xf numFmtId="4" fontId="5" fillId="0" borderId="12" xfId="0" applyNumberFormat="1" applyFont="1" applyBorder="1" applyAlignment="1">
      <alignment vertical="top"/>
    </xf>
    <xf numFmtId="4" fontId="5" fillId="34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47" fillId="0" borderId="0" xfId="0" applyNumberFormat="1" applyFont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4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12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43" fontId="5" fillId="0" borderId="12" xfId="0" applyNumberFormat="1" applyFont="1" applyBorder="1" applyAlignment="1">
      <alignment horizontal="center" vertical="top" wrapText="1"/>
    </xf>
    <xf numFmtId="43" fontId="10" fillId="0" borderId="0" xfId="0" applyNumberFormat="1" applyFont="1" applyAlignment="1">
      <alignment horizontal="center" vertical="top"/>
    </xf>
    <xf numFmtId="43" fontId="5" fillId="0" borderId="12" xfId="0" applyNumberFormat="1" applyFont="1" applyBorder="1" applyAlignment="1">
      <alignment horizontal="center" vertical="top"/>
    </xf>
    <xf numFmtId="4" fontId="5" fillId="0" borderId="12" xfId="0" applyNumberFormat="1" applyFont="1" applyBorder="1" applyAlignment="1">
      <alignment horizontal="center" vertical="top"/>
    </xf>
    <xf numFmtId="43" fontId="5" fillId="0" borderId="12" xfId="0" applyNumberFormat="1" applyFont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168" fontId="5" fillId="0" borderId="12" xfId="0" applyNumberFormat="1" applyFont="1" applyBorder="1" applyAlignment="1">
      <alignment horizontal="center" vertical="top" wrapText="1"/>
    </xf>
    <xf numFmtId="168" fontId="10" fillId="0" borderId="0" xfId="0" applyNumberFormat="1" applyFont="1" applyAlignment="1">
      <alignment horizontal="center" vertical="top"/>
    </xf>
    <xf numFmtId="168" fontId="5" fillId="0" borderId="12" xfId="0" applyNumberFormat="1" applyFont="1" applyBorder="1" applyAlignment="1">
      <alignment horizontal="center" vertical="top"/>
    </xf>
    <xf numFmtId="168" fontId="5" fillId="0" borderId="12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4" fontId="5" fillId="0" borderId="12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horizontal="center" vertical="top"/>
    </xf>
    <xf numFmtId="4" fontId="5" fillId="0" borderId="12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7" sqref="B7:E7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0</v>
      </c>
      <c r="D1" s="2"/>
      <c r="E1" s="2"/>
      <c r="F1" s="2"/>
    </row>
    <row r="2" spans="1:6" ht="15.75">
      <c r="A2" s="2"/>
      <c r="B2" s="2"/>
      <c r="C2" s="3" t="s">
        <v>44</v>
      </c>
      <c r="D2" s="2"/>
      <c r="E2" s="2"/>
      <c r="F2" s="2"/>
    </row>
    <row r="3" spans="1:6" ht="15.75">
      <c r="A3" s="2"/>
      <c r="B3" s="2"/>
      <c r="C3" s="3"/>
      <c r="D3" s="2"/>
      <c r="E3" s="2"/>
      <c r="F3" s="2"/>
    </row>
    <row r="4" spans="1:6" s="19" customFormat="1" ht="15" customHeight="1">
      <c r="A4" s="18" t="s">
        <v>1</v>
      </c>
      <c r="B4" s="18"/>
      <c r="C4" s="18"/>
      <c r="D4" s="18"/>
      <c r="E4" s="18"/>
      <c r="F4" s="18"/>
    </row>
    <row r="5" spans="1:6" ht="15">
      <c r="A5" s="4" t="s">
        <v>2</v>
      </c>
      <c r="B5" s="63" t="s">
        <v>3</v>
      </c>
      <c r="C5" s="63"/>
      <c r="D5" s="63"/>
      <c r="E5" s="4" t="s">
        <v>4</v>
      </c>
      <c r="F5" s="4" t="s">
        <v>5</v>
      </c>
    </row>
    <row r="6" spans="1:6" ht="15">
      <c r="A6" s="5"/>
      <c r="B6" s="5">
        <v>1</v>
      </c>
      <c r="C6" s="5">
        <v>2</v>
      </c>
      <c r="D6" s="5">
        <v>3</v>
      </c>
      <c r="E6" s="5" t="s">
        <v>6</v>
      </c>
      <c r="F6" s="5" t="s">
        <v>7</v>
      </c>
    </row>
    <row r="7" spans="1:6" ht="51.75" customHeight="1">
      <c r="A7" s="6" t="s">
        <v>8</v>
      </c>
      <c r="B7" s="64" t="s">
        <v>40</v>
      </c>
      <c r="C7" s="65"/>
      <c r="D7" s="65"/>
      <c r="E7" s="66"/>
      <c r="F7" s="7" t="s">
        <v>9</v>
      </c>
    </row>
    <row r="8" spans="1:6" ht="15">
      <c r="A8" s="8" t="s">
        <v>10</v>
      </c>
      <c r="B8" s="67">
        <v>650</v>
      </c>
      <c r="C8" s="67"/>
      <c r="D8" s="67"/>
      <c r="E8" s="67"/>
      <c r="F8" s="14" t="s">
        <v>9</v>
      </c>
    </row>
    <row r="9" spans="1:6" ht="39.75" customHeight="1">
      <c r="A9" s="8" t="s">
        <v>11</v>
      </c>
      <c r="B9" s="68" t="s">
        <v>39</v>
      </c>
      <c r="C9" s="68"/>
      <c r="D9" s="68"/>
      <c r="E9" s="68"/>
      <c r="F9" s="14" t="s">
        <v>9</v>
      </c>
    </row>
    <row r="10" spans="1:6" ht="15">
      <c r="A10" s="8" t="s">
        <v>12</v>
      </c>
      <c r="B10" s="15">
        <v>123.3</v>
      </c>
      <c r="C10" s="15">
        <v>119.68</v>
      </c>
      <c r="D10" s="15">
        <v>107.75</v>
      </c>
      <c r="E10" s="16">
        <f>(B10+C10+D10)/3</f>
        <v>116.91000000000001</v>
      </c>
      <c r="F10" s="16">
        <v>116.91</v>
      </c>
    </row>
    <row r="11" spans="1:6" ht="15">
      <c r="A11" s="9" t="s">
        <v>13</v>
      </c>
      <c r="B11" s="23">
        <f>B10*$B8</f>
        <v>80145</v>
      </c>
      <c r="C11" s="23">
        <f>C10*$B8</f>
        <v>77792</v>
      </c>
      <c r="D11" s="23">
        <f>D10*$B8</f>
        <v>70037.5</v>
      </c>
      <c r="E11" s="23">
        <f>F11</f>
        <v>75991.5</v>
      </c>
      <c r="F11" s="17">
        <f>F10*$B8</f>
        <v>75991.5</v>
      </c>
    </row>
    <row r="12" spans="1:6" ht="15">
      <c r="A12" s="25" t="s">
        <v>13</v>
      </c>
      <c r="B12" s="24"/>
      <c r="C12" s="24"/>
      <c r="D12" s="24"/>
      <c r="E12" s="24"/>
      <c r="F12" s="26">
        <f>F11</f>
        <v>75991.5</v>
      </c>
    </row>
    <row r="13" spans="1:6" ht="45" customHeight="1">
      <c r="A13" s="10" t="s">
        <v>14</v>
      </c>
      <c r="B13" s="69" t="s">
        <v>15</v>
      </c>
      <c r="C13" s="69"/>
      <c r="D13" s="69" t="s">
        <v>16</v>
      </c>
      <c r="E13" s="69"/>
      <c r="F13" s="69"/>
    </row>
    <row r="14" spans="1:6" ht="33" customHeight="1">
      <c r="A14" s="10">
        <v>1</v>
      </c>
      <c r="B14" s="62" t="s">
        <v>28</v>
      </c>
      <c r="C14" s="62"/>
      <c r="D14" s="62" t="s">
        <v>29</v>
      </c>
      <c r="E14" s="62"/>
      <c r="F14" s="62"/>
    </row>
    <row r="15" spans="1:6" ht="31.5" customHeight="1">
      <c r="A15" s="10">
        <v>2</v>
      </c>
      <c r="B15" s="62" t="s">
        <v>30</v>
      </c>
      <c r="C15" s="62"/>
      <c r="D15" s="62" t="s">
        <v>31</v>
      </c>
      <c r="E15" s="62"/>
      <c r="F15" s="62"/>
    </row>
    <row r="16" spans="1:6" ht="59.25" customHeight="1">
      <c r="A16" s="10">
        <v>3</v>
      </c>
      <c r="B16" s="62" t="s">
        <v>41</v>
      </c>
      <c r="C16" s="62"/>
      <c r="D16" s="62" t="s">
        <v>42</v>
      </c>
      <c r="E16" s="62"/>
      <c r="F16" s="62"/>
    </row>
    <row r="17" spans="6:11" s="11" customFormat="1" ht="15">
      <c r="F17" s="58"/>
      <c r="G17" s="59"/>
      <c r="H17" s="58"/>
      <c r="I17" s="59"/>
      <c r="J17" s="22"/>
      <c r="K17" s="22"/>
    </row>
    <row r="18" spans="1:7" s="11" customFormat="1" ht="15">
      <c r="A18" s="11" t="s">
        <v>43</v>
      </c>
      <c r="C18" s="27"/>
      <c r="D18" s="27"/>
      <c r="E18" s="28" t="s">
        <v>34</v>
      </c>
      <c r="F18" s="13">
        <v>75992</v>
      </c>
      <c r="G18" s="13"/>
    </row>
    <row r="19" spans="3:7" s="11" customFormat="1" ht="15">
      <c r="C19" s="27"/>
      <c r="D19" s="27"/>
      <c r="E19" s="28"/>
      <c r="F19" s="13"/>
      <c r="G19" s="13"/>
    </row>
    <row r="20" spans="1:7" s="11" customFormat="1" ht="15">
      <c r="A20" s="11" t="s">
        <v>37</v>
      </c>
      <c r="C20" s="27"/>
      <c r="D20" s="27"/>
      <c r="E20" s="28"/>
      <c r="F20" s="29" t="s">
        <v>38</v>
      </c>
      <c r="G20" s="13"/>
    </row>
    <row r="21" s="11" customFormat="1" ht="15"/>
    <row r="22" spans="1:6" s="11" customFormat="1" ht="15">
      <c r="A22" s="11" t="s">
        <v>19</v>
      </c>
      <c r="F22" s="28" t="s">
        <v>20</v>
      </c>
    </row>
    <row r="23" s="11" customFormat="1" ht="15"/>
    <row r="24" spans="1:6" s="11" customFormat="1" ht="15">
      <c r="A24" s="11" t="s">
        <v>18</v>
      </c>
      <c r="F24" s="12"/>
    </row>
    <row r="25" spans="1:10" ht="12.75" customHeight="1">
      <c r="A25" s="1" t="s">
        <v>22</v>
      </c>
      <c r="E25" s="60" t="s">
        <v>23</v>
      </c>
      <c r="F25" s="60"/>
      <c r="H25" s="61"/>
      <c r="I25" s="61"/>
      <c r="J25" s="61"/>
    </row>
    <row r="26" spans="1:5" ht="38.25">
      <c r="A26" s="21" t="s">
        <v>24</v>
      </c>
      <c r="B26" s="21"/>
      <c r="C26" s="21"/>
      <c r="D26" s="21"/>
      <c r="E26" s="21"/>
    </row>
    <row r="27" ht="12.75">
      <c r="P27" s="1" t="s">
        <v>25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K14" sqref="K1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2"/>
      <c r="B1" s="2"/>
      <c r="C1" s="3" t="s">
        <v>0</v>
      </c>
      <c r="D1" s="2"/>
      <c r="E1" s="2"/>
      <c r="F1" s="2"/>
    </row>
    <row r="2" spans="1:6" ht="15.75">
      <c r="A2" s="2"/>
      <c r="B2" s="2"/>
      <c r="C2" s="3" t="s">
        <v>27</v>
      </c>
      <c r="D2" s="2"/>
      <c r="E2" s="2"/>
      <c r="F2" s="2"/>
    </row>
    <row r="3" spans="1:6" ht="15.75">
      <c r="A3" s="2"/>
      <c r="B3" s="2"/>
      <c r="C3" s="3"/>
      <c r="D3" s="2"/>
      <c r="E3" s="2"/>
      <c r="F3" s="2"/>
    </row>
    <row r="4" spans="1:6" s="19" customFormat="1" ht="15" customHeight="1">
      <c r="A4" s="18" t="s">
        <v>1</v>
      </c>
      <c r="B4" s="18"/>
      <c r="C4" s="18"/>
      <c r="D4" s="18"/>
      <c r="E4" s="18"/>
      <c r="F4" s="18"/>
    </row>
    <row r="5" spans="1:6" ht="15">
      <c r="A5" s="4" t="s">
        <v>2</v>
      </c>
      <c r="B5" s="63" t="s">
        <v>3</v>
      </c>
      <c r="C5" s="63"/>
      <c r="D5" s="63"/>
      <c r="E5" s="4" t="s">
        <v>4</v>
      </c>
      <c r="F5" s="4" t="s">
        <v>5</v>
      </c>
    </row>
    <row r="6" spans="1:6" ht="15">
      <c r="A6" s="5"/>
      <c r="B6" s="5">
        <v>1</v>
      </c>
      <c r="C6" s="5">
        <v>2</v>
      </c>
      <c r="D6" s="5">
        <v>3</v>
      </c>
      <c r="E6" s="5" t="s">
        <v>6</v>
      </c>
      <c r="F6" s="5" t="s">
        <v>7</v>
      </c>
    </row>
    <row r="7" spans="1:6" ht="51.75" customHeight="1">
      <c r="A7" s="6" t="s">
        <v>8</v>
      </c>
      <c r="B7" s="64" t="s">
        <v>26</v>
      </c>
      <c r="C7" s="65"/>
      <c r="D7" s="65"/>
      <c r="E7" s="66"/>
      <c r="F7" s="7" t="s">
        <v>9</v>
      </c>
    </row>
    <row r="8" spans="1:6" ht="15">
      <c r="A8" s="8" t="s">
        <v>10</v>
      </c>
      <c r="B8" s="67">
        <v>608</v>
      </c>
      <c r="C8" s="67"/>
      <c r="D8" s="67"/>
      <c r="E8" s="67"/>
      <c r="F8" s="14" t="s">
        <v>9</v>
      </c>
    </row>
    <row r="9" spans="1:6" ht="39.75" customHeight="1">
      <c r="A9" s="8" t="s">
        <v>11</v>
      </c>
      <c r="B9" s="68" t="s">
        <v>36</v>
      </c>
      <c r="C9" s="68"/>
      <c r="D9" s="68"/>
      <c r="E9" s="68"/>
      <c r="F9" s="14" t="s">
        <v>9</v>
      </c>
    </row>
    <row r="10" spans="1:6" ht="15">
      <c r="A10" s="8" t="s">
        <v>12</v>
      </c>
      <c r="B10" s="15">
        <v>123.2</v>
      </c>
      <c r="C10" s="15">
        <v>119.68</v>
      </c>
      <c r="D10" s="15">
        <v>119</v>
      </c>
      <c r="E10" s="16">
        <f>(B10+C10+D10)/3</f>
        <v>120.62666666666667</v>
      </c>
      <c r="F10" s="16">
        <v>120.63</v>
      </c>
    </row>
    <row r="11" spans="1:6" ht="15">
      <c r="A11" s="9" t="s">
        <v>13</v>
      </c>
      <c r="B11" s="23">
        <f>B10*$B8</f>
        <v>74905.6</v>
      </c>
      <c r="C11" s="23">
        <f>C10*$B8</f>
        <v>72765.44</v>
      </c>
      <c r="D11" s="23">
        <f>D10*$B8</f>
        <v>72352</v>
      </c>
      <c r="E11" s="23">
        <f>F11</f>
        <v>73343.04</v>
      </c>
      <c r="F11" s="17">
        <f>F10*$B8</f>
        <v>73343.04</v>
      </c>
    </row>
    <row r="12" spans="1:6" ht="15">
      <c r="A12" s="25" t="s">
        <v>13</v>
      </c>
      <c r="B12" s="24"/>
      <c r="C12" s="24"/>
      <c r="D12" s="24"/>
      <c r="E12" s="24"/>
      <c r="F12" s="26">
        <f>F11</f>
        <v>73343.04</v>
      </c>
    </row>
    <row r="13" spans="1:6" ht="45" customHeight="1">
      <c r="A13" s="10" t="s">
        <v>14</v>
      </c>
      <c r="B13" s="69" t="s">
        <v>15</v>
      </c>
      <c r="C13" s="69"/>
      <c r="D13" s="69" t="s">
        <v>16</v>
      </c>
      <c r="E13" s="69"/>
      <c r="F13" s="69"/>
    </row>
    <row r="14" spans="1:6" ht="33" customHeight="1">
      <c r="A14" s="10">
        <v>1</v>
      </c>
      <c r="B14" s="62" t="s">
        <v>28</v>
      </c>
      <c r="C14" s="62"/>
      <c r="D14" s="62" t="s">
        <v>29</v>
      </c>
      <c r="E14" s="62"/>
      <c r="F14" s="62"/>
    </row>
    <row r="15" spans="1:6" ht="31.5" customHeight="1">
      <c r="A15" s="10">
        <v>2</v>
      </c>
      <c r="B15" s="62" t="s">
        <v>30</v>
      </c>
      <c r="C15" s="62"/>
      <c r="D15" s="62" t="s">
        <v>31</v>
      </c>
      <c r="E15" s="62"/>
      <c r="F15" s="62"/>
    </row>
    <row r="16" spans="1:6" ht="59.25" customHeight="1">
      <c r="A16" s="10">
        <v>3</v>
      </c>
      <c r="B16" s="62" t="s">
        <v>32</v>
      </c>
      <c r="C16" s="62"/>
      <c r="D16" s="62" t="s">
        <v>33</v>
      </c>
      <c r="E16" s="62"/>
      <c r="F16" s="62"/>
    </row>
    <row r="17" spans="6:11" s="11" customFormat="1" ht="15">
      <c r="F17" s="58"/>
      <c r="G17" s="59"/>
      <c r="H17" s="58"/>
      <c r="I17" s="59"/>
      <c r="J17" s="22"/>
      <c r="K17" s="22"/>
    </row>
    <row r="18" spans="1:7" s="11" customFormat="1" ht="15">
      <c r="A18" s="11" t="s">
        <v>35</v>
      </c>
      <c r="C18" s="27"/>
      <c r="D18" s="27"/>
      <c r="E18" s="28" t="s">
        <v>34</v>
      </c>
      <c r="F18" s="13">
        <v>73343</v>
      </c>
      <c r="G18" s="13"/>
    </row>
    <row r="19" spans="3:7" s="11" customFormat="1" ht="15">
      <c r="C19" s="27"/>
      <c r="D19" s="27"/>
      <c r="E19" s="28"/>
      <c r="F19" s="13"/>
      <c r="G19" s="13"/>
    </row>
    <row r="20" spans="1:7" s="11" customFormat="1" ht="15">
      <c r="A20" s="11" t="s">
        <v>37</v>
      </c>
      <c r="C20" s="27"/>
      <c r="D20" s="27"/>
      <c r="E20" s="28"/>
      <c r="F20" s="29" t="s">
        <v>38</v>
      </c>
      <c r="G20" s="13"/>
    </row>
    <row r="21" s="11" customFormat="1" ht="15"/>
    <row r="22" spans="1:6" s="11" customFormat="1" ht="15">
      <c r="A22" s="11" t="s">
        <v>19</v>
      </c>
      <c r="F22" s="28" t="s">
        <v>20</v>
      </c>
    </row>
    <row r="23" s="11" customFormat="1" ht="15"/>
    <row r="24" spans="1:6" s="11" customFormat="1" ht="15">
      <c r="A24" s="11" t="s">
        <v>18</v>
      </c>
      <c r="F24" s="12"/>
    </row>
    <row r="25" spans="1:10" ht="12.75" customHeight="1">
      <c r="A25" s="1" t="s">
        <v>22</v>
      </c>
      <c r="E25" s="60" t="s">
        <v>23</v>
      </c>
      <c r="F25" s="60"/>
      <c r="H25" s="61"/>
      <c r="I25" s="61"/>
      <c r="J25" s="61"/>
    </row>
    <row r="26" spans="1:5" ht="38.25">
      <c r="A26" s="21" t="s">
        <v>24</v>
      </c>
      <c r="B26" s="21"/>
      <c r="C26" s="21"/>
      <c r="D26" s="21"/>
      <c r="E26" s="21"/>
    </row>
    <row r="27" ht="12.75">
      <c r="P27" s="1" t="s">
        <v>25</v>
      </c>
    </row>
  </sheetData>
  <sheetProtection selectLockedCells="1" selectUnlockedCells="1"/>
  <mergeCells count="16">
    <mergeCell ref="B13:C13"/>
    <mergeCell ref="D13:F13"/>
    <mergeCell ref="B5:D5"/>
    <mergeCell ref="B7:E7"/>
    <mergeCell ref="B8:E8"/>
    <mergeCell ref="B9:E9"/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SheetLayoutView="100" zoomScalePageLayoutView="0" workbookViewId="0" topLeftCell="A39">
      <selection activeCell="D45" sqref="D45:F45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3.421875" style="1" customWidth="1"/>
    <col min="7" max="8" width="11.57421875" style="1" customWidth="1"/>
    <col min="9" max="16384" width="11.57421875" style="1" customWidth="1"/>
  </cols>
  <sheetData>
    <row r="1" spans="1:6" ht="15.75">
      <c r="A1" s="2"/>
      <c r="B1" s="2"/>
      <c r="C1" s="3" t="s">
        <v>63</v>
      </c>
      <c r="D1" s="2"/>
      <c r="E1" s="2"/>
      <c r="F1" s="2"/>
    </row>
    <row r="2" spans="1:6" ht="15.75">
      <c r="A2" s="2"/>
      <c r="B2" s="2"/>
      <c r="C2" s="3" t="s">
        <v>70</v>
      </c>
      <c r="D2" s="2"/>
      <c r="E2" s="2"/>
      <c r="F2" s="2"/>
    </row>
    <row r="3" spans="1:6" ht="15.75">
      <c r="A3" s="2"/>
      <c r="B3" s="2"/>
      <c r="C3" s="3"/>
      <c r="D3" s="2"/>
      <c r="E3" s="2"/>
      <c r="F3" s="2"/>
    </row>
    <row r="4" spans="1:6" s="19" customFormat="1" ht="15" customHeight="1">
      <c r="A4" s="18" t="s">
        <v>1</v>
      </c>
      <c r="B4" s="18"/>
      <c r="C4" s="18"/>
      <c r="D4" s="18"/>
      <c r="E4" s="18"/>
      <c r="F4" s="18"/>
    </row>
    <row r="5" spans="1:6" ht="15">
      <c r="A5" s="4" t="s">
        <v>2</v>
      </c>
      <c r="B5" s="63" t="s">
        <v>3</v>
      </c>
      <c r="C5" s="63"/>
      <c r="D5" s="63"/>
      <c r="E5" s="4" t="s">
        <v>4</v>
      </c>
      <c r="F5" s="4" t="s">
        <v>5</v>
      </c>
    </row>
    <row r="6" spans="1:6" ht="15">
      <c r="A6" s="5"/>
      <c r="B6" s="5">
        <v>1</v>
      </c>
      <c r="C6" s="5">
        <v>2</v>
      </c>
      <c r="D6" s="5">
        <v>3</v>
      </c>
      <c r="E6" s="5" t="s">
        <v>6</v>
      </c>
      <c r="F6" s="5" t="s">
        <v>7</v>
      </c>
    </row>
    <row r="7" spans="1:6" ht="38.25" customHeight="1">
      <c r="A7" s="6" t="s">
        <v>8</v>
      </c>
      <c r="B7" s="71" t="s">
        <v>64</v>
      </c>
      <c r="C7" s="72"/>
      <c r="D7" s="72"/>
      <c r="E7" s="73"/>
      <c r="F7" s="7" t="s">
        <v>9</v>
      </c>
    </row>
    <row r="8" spans="1:6" ht="15">
      <c r="A8" s="8" t="s">
        <v>10</v>
      </c>
      <c r="B8" s="67">
        <v>1</v>
      </c>
      <c r="C8" s="67"/>
      <c r="D8" s="67"/>
      <c r="E8" s="67"/>
      <c r="F8" s="14" t="s">
        <v>9</v>
      </c>
    </row>
    <row r="9" spans="1:6" ht="15">
      <c r="A9" s="8" t="s">
        <v>12</v>
      </c>
      <c r="B9" s="44">
        <v>1120</v>
      </c>
      <c r="C9" s="45">
        <v>1300</v>
      </c>
      <c r="D9" s="44">
        <v>1356</v>
      </c>
      <c r="E9" s="46">
        <f>(D9+C9+B9)/3</f>
        <v>1258.6666666666667</v>
      </c>
      <c r="F9" s="47">
        <f>E9</f>
        <v>1258.6666666666667</v>
      </c>
    </row>
    <row r="10" spans="1:7" ht="15">
      <c r="A10" s="9" t="s">
        <v>13</v>
      </c>
      <c r="B10" s="48">
        <f>B9*$B8</f>
        <v>1120</v>
      </c>
      <c r="C10" s="48">
        <f>C9*$B8</f>
        <v>1300</v>
      </c>
      <c r="D10" s="48">
        <f>D9*$B8</f>
        <v>1356</v>
      </c>
      <c r="E10" s="48">
        <f>E9*$B8</f>
        <v>1258.6666666666667</v>
      </c>
      <c r="F10" s="49">
        <f>F9*$B8</f>
        <v>1258.6666666666667</v>
      </c>
      <c r="G10" s="31">
        <f>F10</f>
        <v>1258.6666666666667</v>
      </c>
    </row>
    <row r="11" spans="1:6" ht="36" customHeight="1">
      <c r="A11" s="6" t="s">
        <v>8</v>
      </c>
      <c r="B11" s="74" t="s">
        <v>71</v>
      </c>
      <c r="C11" s="75"/>
      <c r="D11" s="75"/>
      <c r="E11" s="75"/>
      <c r="F11" s="7" t="s">
        <v>9</v>
      </c>
    </row>
    <row r="12" spans="1:6" ht="15">
      <c r="A12" s="8" t="s">
        <v>10</v>
      </c>
      <c r="B12" s="67">
        <v>2</v>
      </c>
      <c r="C12" s="67"/>
      <c r="D12" s="67"/>
      <c r="E12" s="67"/>
      <c r="F12" s="14" t="s">
        <v>9</v>
      </c>
    </row>
    <row r="13" spans="1:6" ht="15">
      <c r="A13" s="8" t="s">
        <v>12</v>
      </c>
      <c r="B13" s="50">
        <v>5110</v>
      </c>
      <c r="C13" s="51">
        <v>5600</v>
      </c>
      <c r="D13" s="50">
        <v>6240</v>
      </c>
      <c r="E13" s="52">
        <f>(D13+C13+B13)/3</f>
        <v>5650</v>
      </c>
      <c r="F13" s="47">
        <f>E13</f>
        <v>5650</v>
      </c>
    </row>
    <row r="14" spans="1:7" ht="15">
      <c r="A14" s="9" t="s">
        <v>13</v>
      </c>
      <c r="B14" s="53">
        <f>B13*$B12</f>
        <v>10220</v>
      </c>
      <c r="C14" s="53">
        <f>C13*$B12</f>
        <v>11200</v>
      </c>
      <c r="D14" s="53">
        <f>D13*$B12</f>
        <v>12480</v>
      </c>
      <c r="E14" s="53">
        <f>E13*$B12</f>
        <v>11300</v>
      </c>
      <c r="F14" s="49">
        <f>F13*$B12</f>
        <v>11300</v>
      </c>
      <c r="G14" s="31">
        <f>F14</f>
        <v>11300</v>
      </c>
    </row>
    <row r="15" spans="1:6" ht="50.25" customHeight="1">
      <c r="A15" s="6" t="s">
        <v>8</v>
      </c>
      <c r="B15" s="74" t="s">
        <v>65</v>
      </c>
      <c r="C15" s="75"/>
      <c r="D15" s="75"/>
      <c r="E15" s="75"/>
      <c r="F15" s="7" t="s">
        <v>9</v>
      </c>
    </row>
    <row r="16" spans="1:6" ht="15">
      <c r="A16" s="8" t="s">
        <v>10</v>
      </c>
      <c r="B16" s="67">
        <v>3</v>
      </c>
      <c r="C16" s="67"/>
      <c r="D16" s="67"/>
      <c r="E16" s="67"/>
      <c r="F16" s="14" t="s">
        <v>9</v>
      </c>
    </row>
    <row r="17" spans="1:6" ht="15">
      <c r="A17" s="8" t="s">
        <v>12</v>
      </c>
      <c r="B17" s="50">
        <v>8100</v>
      </c>
      <c r="C17" s="51">
        <v>9400</v>
      </c>
      <c r="D17" s="50">
        <v>7320</v>
      </c>
      <c r="E17" s="52">
        <f>(D17+C17+B17)/3</f>
        <v>8273.333333333334</v>
      </c>
      <c r="F17" s="47">
        <f>E17</f>
        <v>8273.333333333334</v>
      </c>
    </row>
    <row r="18" spans="1:7" ht="15">
      <c r="A18" s="9" t="s">
        <v>13</v>
      </c>
      <c r="B18" s="53">
        <f>B17*$B16</f>
        <v>24300</v>
      </c>
      <c r="C18" s="53">
        <f>C17*$B16</f>
        <v>28200</v>
      </c>
      <c r="D18" s="53">
        <f>D17*$B16</f>
        <v>21960</v>
      </c>
      <c r="E18" s="53">
        <f>E17*$B16</f>
        <v>24820</v>
      </c>
      <c r="F18" s="49">
        <f>F17*$B16</f>
        <v>24820</v>
      </c>
      <c r="G18" s="31">
        <f>F18</f>
        <v>24820</v>
      </c>
    </row>
    <row r="19" spans="1:6" ht="60.75" customHeight="1">
      <c r="A19" s="6" t="s">
        <v>8</v>
      </c>
      <c r="B19" s="74" t="s">
        <v>66</v>
      </c>
      <c r="C19" s="75"/>
      <c r="D19" s="75"/>
      <c r="E19" s="75"/>
      <c r="F19" s="7" t="s">
        <v>9</v>
      </c>
    </row>
    <row r="20" spans="1:6" ht="15">
      <c r="A20" s="8" t="s">
        <v>10</v>
      </c>
      <c r="B20" s="67">
        <v>12</v>
      </c>
      <c r="C20" s="67"/>
      <c r="D20" s="67"/>
      <c r="E20" s="67"/>
      <c r="F20" s="14" t="s">
        <v>9</v>
      </c>
    </row>
    <row r="21" spans="1:6" ht="15">
      <c r="A21" s="8" t="s">
        <v>12</v>
      </c>
      <c r="B21" s="54">
        <v>2470</v>
      </c>
      <c r="C21" s="51">
        <v>2600</v>
      </c>
      <c r="D21" s="50">
        <v>2840</v>
      </c>
      <c r="E21" s="52">
        <f>(D21+C21+B21)/3</f>
        <v>2636.6666666666665</v>
      </c>
      <c r="F21" s="47">
        <f>E21</f>
        <v>2636.6666666666665</v>
      </c>
    </row>
    <row r="22" spans="1:7" ht="15">
      <c r="A22" s="9" t="s">
        <v>13</v>
      </c>
      <c r="B22" s="53">
        <f>B21*$B20</f>
        <v>29640</v>
      </c>
      <c r="C22" s="53">
        <f>C21*$B20</f>
        <v>31200</v>
      </c>
      <c r="D22" s="53">
        <f>D21*$B20</f>
        <v>34080</v>
      </c>
      <c r="E22" s="53">
        <f>E21*$B20</f>
        <v>31640</v>
      </c>
      <c r="F22" s="49">
        <f>F21*$B20</f>
        <v>31640</v>
      </c>
      <c r="G22" s="31">
        <f>F22</f>
        <v>31640</v>
      </c>
    </row>
    <row r="23" spans="1:6" ht="33" customHeight="1">
      <c r="A23" s="6" t="s">
        <v>8</v>
      </c>
      <c r="B23" s="71" t="s">
        <v>72</v>
      </c>
      <c r="C23" s="72"/>
      <c r="D23" s="72"/>
      <c r="E23" s="73"/>
      <c r="F23" s="7" t="s">
        <v>9</v>
      </c>
    </row>
    <row r="24" spans="1:6" ht="15">
      <c r="A24" s="8" t="s">
        <v>10</v>
      </c>
      <c r="B24" s="67">
        <v>2</v>
      </c>
      <c r="C24" s="67"/>
      <c r="D24" s="67"/>
      <c r="E24" s="67"/>
      <c r="F24" s="14" t="s">
        <v>9</v>
      </c>
    </row>
    <row r="25" spans="1:6" ht="15">
      <c r="A25" s="8" t="s">
        <v>12</v>
      </c>
      <c r="B25" s="50">
        <v>1870</v>
      </c>
      <c r="C25" s="51">
        <v>2300</v>
      </c>
      <c r="D25" s="50">
        <v>2600</v>
      </c>
      <c r="E25" s="52">
        <f>(D25+C25+B25)/3</f>
        <v>2256.6666666666665</v>
      </c>
      <c r="F25" s="47">
        <f>E25</f>
        <v>2256.6666666666665</v>
      </c>
    </row>
    <row r="26" spans="1:7" ht="15">
      <c r="A26" s="9" t="s">
        <v>13</v>
      </c>
      <c r="B26" s="53">
        <f>B25*$B24</f>
        <v>3740</v>
      </c>
      <c r="C26" s="53">
        <f>C25*$B24</f>
        <v>4600</v>
      </c>
      <c r="D26" s="53">
        <f>D25*$B24</f>
        <v>5200</v>
      </c>
      <c r="E26" s="53">
        <f>E25*$B24</f>
        <v>4513.333333333333</v>
      </c>
      <c r="F26" s="49">
        <f>F25*$B24</f>
        <v>4513.333333333333</v>
      </c>
      <c r="G26" s="31">
        <f>F26</f>
        <v>4513.333333333333</v>
      </c>
    </row>
    <row r="27" spans="1:6" ht="31.5" customHeight="1">
      <c r="A27" s="6" t="s">
        <v>8</v>
      </c>
      <c r="B27" s="74" t="s">
        <v>73</v>
      </c>
      <c r="C27" s="75"/>
      <c r="D27" s="75"/>
      <c r="E27" s="75"/>
      <c r="F27" s="7" t="s">
        <v>9</v>
      </c>
    </row>
    <row r="28" spans="1:6" ht="15">
      <c r="A28" s="8" t="s">
        <v>10</v>
      </c>
      <c r="B28" s="67">
        <v>1</v>
      </c>
      <c r="C28" s="67"/>
      <c r="D28" s="67"/>
      <c r="E28" s="67"/>
      <c r="F28" s="14" t="s">
        <v>9</v>
      </c>
    </row>
    <row r="29" spans="1:6" ht="15">
      <c r="A29" s="8" t="s">
        <v>12</v>
      </c>
      <c r="B29" s="50">
        <v>2250</v>
      </c>
      <c r="C29" s="51">
        <v>2800</v>
      </c>
      <c r="D29" s="50">
        <v>3120</v>
      </c>
      <c r="E29" s="52">
        <f>(D29+C29+B29)/3</f>
        <v>2723.3333333333335</v>
      </c>
      <c r="F29" s="47">
        <f>E29</f>
        <v>2723.3333333333335</v>
      </c>
    </row>
    <row r="30" spans="1:7" ht="15">
      <c r="A30" s="9" t="s">
        <v>13</v>
      </c>
      <c r="B30" s="53">
        <f>B29*$B28</f>
        <v>2250</v>
      </c>
      <c r="C30" s="53">
        <f>C29*$B28</f>
        <v>2800</v>
      </c>
      <c r="D30" s="53">
        <f>D29*$B28</f>
        <v>3120</v>
      </c>
      <c r="E30" s="53">
        <f>E29*$B28</f>
        <v>2723.3333333333335</v>
      </c>
      <c r="F30" s="49">
        <f>F29*$B28</f>
        <v>2723.3333333333335</v>
      </c>
      <c r="G30" s="31">
        <f>F30</f>
        <v>2723.3333333333335</v>
      </c>
    </row>
    <row r="31" spans="1:6" ht="45" customHeight="1" hidden="1">
      <c r="A31" s="6" t="s">
        <v>8</v>
      </c>
      <c r="B31" s="71" t="s">
        <v>50</v>
      </c>
      <c r="C31" s="72"/>
      <c r="D31" s="72"/>
      <c r="E31" s="73"/>
      <c r="F31" s="7" t="s">
        <v>9</v>
      </c>
    </row>
    <row r="32" spans="1:6" ht="15" hidden="1">
      <c r="A32" s="8" t="s">
        <v>10</v>
      </c>
      <c r="B32" s="67">
        <v>0</v>
      </c>
      <c r="C32" s="67"/>
      <c r="D32" s="67"/>
      <c r="E32" s="67"/>
      <c r="F32" s="14" t="s">
        <v>9</v>
      </c>
    </row>
    <row r="33" spans="1:6" ht="15" hidden="1">
      <c r="A33" s="8" t="s">
        <v>12</v>
      </c>
      <c r="B33" s="55"/>
      <c r="C33" s="56"/>
      <c r="D33" s="55"/>
      <c r="E33" s="47">
        <f>(D33+C33+B33)/3</f>
        <v>0</v>
      </c>
      <c r="F33" s="47">
        <f>E33</f>
        <v>0</v>
      </c>
    </row>
    <row r="34" spans="1:7" ht="15" hidden="1">
      <c r="A34" s="9" t="s">
        <v>13</v>
      </c>
      <c r="B34" s="57">
        <f>B33*$B32</f>
        <v>0</v>
      </c>
      <c r="C34" s="57">
        <f>C33*$B32</f>
        <v>0</v>
      </c>
      <c r="D34" s="57">
        <f>D33*$B32</f>
        <v>0</v>
      </c>
      <c r="E34" s="57">
        <f>E33*$B32</f>
        <v>0</v>
      </c>
      <c r="F34" s="49">
        <f>F33*$B32</f>
        <v>0</v>
      </c>
      <c r="G34" s="31">
        <f>F34</f>
        <v>0</v>
      </c>
    </row>
    <row r="35" spans="1:6" ht="44.25" customHeight="1" hidden="1">
      <c r="A35" s="6" t="s">
        <v>8</v>
      </c>
      <c r="B35" s="74" t="s">
        <v>51</v>
      </c>
      <c r="C35" s="75"/>
      <c r="D35" s="75"/>
      <c r="E35" s="75"/>
      <c r="F35" s="7" t="s">
        <v>9</v>
      </c>
    </row>
    <row r="36" spans="1:6" ht="15" hidden="1">
      <c r="A36" s="8" t="s">
        <v>10</v>
      </c>
      <c r="B36" s="67">
        <v>0</v>
      </c>
      <c r="C36" s="67"/>
      <c r="D36" s="67"/>
      <c r="E36" s="67"/>
      <c r="F36" s="14" t="s">
        <v>9</v>
      </c>
    </row>
    <row r="37" spans="1:6" ht="15" hidden="1">
      <c r="A37" s="8" t="s">
        <v>12</v>
      </c>
      <c r="B37" s="55"/>
      <c r="C37" s="56"/>
      <c r="D37" s="55"/>
      <c r="E37" s="47">
        <f>(D37+C37+B37)/3</f>
        <v>0</v>
      </c>
      <c r="F37" s="47">
        <f>E37</f>
        <v>0</v>
      </c>
    </row>
    <row r="38" spans="1:7" ht="15" hidden="1">
      <c r="A38" s="9" t="s">
        <v>13</v>
      </c>
      <c r="B38" s="57">
        <f>B37*$B36</f>
        <v>0</v>
      </c>
      <c r="C38" s="57">
        <f>C37*$B36</f>
        <v>0</v>
      </c>
      <c r="D38" s="57">
        <f>D37*$B36</f>
        <v>0</v>
      </c>
      <c r="E38" s="57">
        <f>E37*$B36</f>
        <v>0</v>
      </c>
      <c r="F38" s="49">
        <f>F37*$B36</f>
        <v>0</v>
      </c>
      <c r="G38" s="31">
        <f>F38</f>
        <v>0</v>
      </c>
    </row>
    <row r="39" spans="1:6" ht="44.25" customHeight="1">
      <c r="A39" s="6" t="s">
        <v>8</v>
      </c>
      <c r="B39" s="74" t="s">
        <v>52</v>
      </c>
      <c r="C39" s="75"/>
      <c r="D39" s="75"/>
      <c r="E39" s="75"/>
      <c r="F39" s="7" t="s">
        <v>9</v>
      </c>
    </row>
    <row r="40" spans="1:6" ht="15">
      <c r="A40" s="8" t="s">
        <v>10</v>
      </c>
      <c r="B40" s="67">
        <v>9</v>
      </c>
      <c r="C40" s="67"/>
      <c r="D40" s="67"/>
      <c r="E40" s="67"/>
      <c r="F40" s="14" t="s">
        <v>9</v>
      </c>
    </row>
    <row r="41" spans="1:6" ht="15">
      <c r="A41" s="8" t="s">
        <v>12</v>
      </c>
      <c r="B41" s="50">
        <v>1625</v>
      </c>
      <c r="C41" s="51">
        <v>1600</v>
      </c>
      <c r="D41" s="50">
        <v>1689.89</v>
      </c>
      <c r="E41" s="52">
        <f>(D41+C41+B41)/3</f>
        <v>1638.2966666666669</v>
      </c>
      <c r="F41" s="47">
        <f>E41</f>
        <v>1638.2966666666669</v>
      </c>
    </row>
    <row r="42" spans="1:10" ht="15">
      <c r="A42" s="9" t="s">
        <v>13</v>
      </c>
      <c r="B42" s="53">
        <f>B41*$B40</f>
        <v>14625</v>
      </c>
      <c r="C42" s="53">
        <f>C41*$B40</f>
        <v>14400</v>
      </c>
      <c r="D42" s="53">
        <f>D41*$B40</f>
        <v>15209.01</v>
      </c>
      <c r="E42" s="53">
        <f>E41*$B40</f>
        <v>14744.670000000002</v>
      </c>
      <c r="F42" s="49">
        <f>F41*$B40</f>
        <v>14744.670000000002</v>
      </c>
      <c r="G42" s="20">
        <f>F42</f>
        <v>14744.670000000002</v>
      </c>
      <c r="H42" s="31">
        <f>B42+B38+B34+B30+B26+B22+B18+B14+B10</f>
        <v>85895</v>
      </c>
      <c r="I42" s="31">
        <f>C42+C38+C34+C30+C26+C22+C18+C14+C10</f>
        <v>93700</v>
      </c>
      <c r="J42" s="31">
        <f>D42+D38+D34+D30+D26+D22+D18++D14+D10</f>
        <v>93405.01000000001</v>
      </c>
    </row>
    <row r="43" spans="1:10" ht="14.25">
      <c r="A43" s="25" t="s">
        <v>13</v>
      </c>
      <c r="B43" s="70">
        <f>F42+F30+F26+F22+F18+F14+F10</f>
        <v>91000.00333333334</v>
      </c>
      <c r="C43" s="70"/>
      <c r="D43" s="70"/>
      <c r="E43" s="70"/>
      <c r="F43" s="70"/>
      <c r="G43" s="20"/>
      <c r="H43" s="31"/>
      <c r="I43" s="31"/>
      <c r="J43" s="31"/>
    </row>
    <row r="44" spans="1:10" ht="48.75" customHeight="1">
      <c r="A44" s="10" t="s">
        <v>14</v>
      </c>
      <c r="B44" s="69" t="s">
        <v>15</v>
      </c>
      <c r="C44" s="69"/>
      <c r="D44" s="69" t="s">
        <v>16</v>
      </c>
      <c r="E44" s="69"/>
      <c r="F44" s="69"/>
      <c r="G44" s="20"/>
      <c r="H44" s="31"/>
      <c r="I44" s="31"/>
      <c r="J44" s="31"/>
    </row>
    <row r="45" spans="1:10" ht="54.75" customHeight="1">
      <c r="A45" s="10">
        <v>1</v>
      </c>
      <c r="B45" s="62" t="s">
        <v>60</v>
      </c>
      <c r="C45" s="62"/>
      <c r="D45" s="62" t="s">
        <v>67</v>
      </c>
      <c r="E45" s="62"/>
      <c r="F45" s="62"/>
      <c r="G45" s="20"/>
      <c r="H45" s="31"/>
      <c r="I45" s="31"/>
      <c r="J45" s="31"/>
    </row>
    <row r="46" spans="1:10" ht="48.75" customHeight="1">
      <c r="A46" s="10">
        <v>2</v>
      </c>
      <c r="B46" s="62" t="s">
        <v>61</v>
      </c>
      <c r="C46" s="62"/>
      <c r="D46" s="62" t="s">
        <v>68</v>
      </c>
      <c r="E46" s="62"/>
      <c r="F46" s="62"/>
      <c r="G46" s="20"/>
      <c r="H46" s="31"/>
      <c r="I46" s="31"/>
      <c r="J46" s="31"/>
    </row>
    <row r="47" spans="1:10" ht="43.5" customHeight="1">
      <c r="A47" s="10">
        <v>3</v>
      </c>
      <c r="B47" s="62" t="s">
        <v>56</v>
      </c>
      <c r="C47" s="62"/>
      <c r="D47" s="62" t="s">
        <v>69</v>
      </c>
      <c r="E47" s="62"/>
      <c r="F47" s="62"/>
      <c r="G47" s="20"/>
      <c r="H47" s="31"/>
      <c r="I47" s="31"/>
      <c r="J47" s="31"/>
    </row>
    <row r="48" spans="3:5" ht="12.75">
      <c r="C48" s="1" t="s">
        <v>17</v>
      </c>
      <c r="E48" s="31">
        <f>G49</f>
        <v>91000.00333333331</v>
      </c>
    </row>
    <row r="49" spans="5:10" ht="15" customHeight="1">
      <c r="E49" s="31"/>
      <c r="G49" s="1">
        <f>SUM(G7:G48)</f>
        <v>91000.00333333331</v>
      </c>
      <c r="J49" s="31">
        <f>F42+F38+F34+F30+F26+F22+F18+F14+F10</f>
        <v>91000.00333333334</v>
      </c>
    </row>
    <row r="50" spans="1:6" ht="15" customHeight="1">
      <c r="A50" s="1" t="s">
        <v>19</v>
      </c>
      <c r="D50" s="1" t="s">
        <v>62</v>
      </c>
      <c r="E50" s="61" t="s">
        <v>54</v>
      </c>
      <c r="F50" s="61"/>
    </row>
    <row r="52" spans="1:6" ht="12.75">
      <c r="A52" s="1" t="s">
        <v>21</v>
      </c>
      <c r="D52" s="1" t="s">
        <v>62</v>
      </c>
      <c r="E52" s="61" t="s">
        <v>55</v>
      </c>
      <c r="F52" s="61"/>
    </row>
    <row r="53" spans="1:6" ht="45" customHeight="1">
      <c r="A53" s="21" t="s">
        <v>74</v>
      </c>
      <c r="E53" s="30"/>
      <c r="F53" s="30"/>
    </row>
    <row r="54" spans="3:7" ht="12.75">
      <c r="C54" s="61"/>
      <c r="D54" s="61"/>
      <c r="E54" s="61"/>
      <c r="F54" s="61"/>
      <c r="G54" s="61"/>
    </row>
  </sheetData>
  <sheetProtection selectLockedCells="1" selectUnlockedCells="1"/>
  <mergeCells count="31">
    <mergeCell ref="D45:F45"/>
    <mergeCell ref="B45:C45"/>
    <mergeCell ref="E50:F50"/>
    <mergeCell ref="C54:G54"/>
    <mergeCell ref="B39:E39"/>
    <mergeCell ref="D47:F47"/>
    <mergeCell ref="B40:E40"/>
    <mergeCell ref="E52:F52"/>
    <mergeCell ref="B44:C44"/>
    <mergeCell ref="D44:F44"/>
    <mergeCell ref="B46:C46"/>
    <mergeCell ref="B20:E20"/>
    <mergeCell ref="B24:E24"/>
    <mergeCell ref="B27:E27"/>
    <mergeCell ref="B28:E28"/>
    <mergeCell ref="D46:F46"/>
    <mergeCell ref="B47:C47"/>
    <mergeCell ref="B36:E36"/>
    <mergeCell ref="B35:E35"/>
    <mergeCell ref="B32:E32"/>
    <mergeCell ref="B31:E31"/>
    <mergeCell ref="B43:F43"/>
    <mergeCell ref="B5:D5"/>
    <mergeCell ref="B7:E7"/>
    <mergeCell ref="B8:E8"/>
    <mergeCell ref="B11:E11"/>
    <mergeCell ref="B12:E12"/>
    <mergeCell ref="B23:E23"/>
    <mergeCell ref="B15:E15"/>
    <mergeCell ref="B16:E16"/>
    <mergeCell ref="B19:E19"/>
  </mergeCells>
  <printOptions horizontalCentered="1" verticalCentered="1"/>
  <pageMargins left="0.6692913385826772" right="0.07874015748031496" top="0.2362204724409449" bottom="0.2755905511811024" header="0.5118110236220472" footer="0.5118110236220472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zoomScaleSheetLayoutView="100" zoomScalePageLayoutView="0" workbookViewId="0" topLeftCell="A1">
      <selection activeCell="B2" sqref="B2"/>
    </sheetView>
  </sheetViews>
  <sheetFormatPr defaultColWidth="11.57421875" defaultRowHeight="12.75"/>
  <cols>
    <col min="1" max="1" width="11.57421875" style="0" customWidth="1"/>
    <col min="2" max="2" width="75.140625" style="0" customWidth="1"/>
  </cols>
  <sheetData>
    <row r="1" spans="2:3" ht="12.75">
      <c r="B1" s="76" t="s">
        <v>58</v>
      </c>
      <c r="C1" s="76"/>
    </row>
    <row r="2" spans="2:6" ht="12.75">
      <c r="B2" t="s">
        <v>59</v>
      </c>
      <c r="C2" s="37"/>
      <c r="D2" s="37"/>
      <c r="E2" s="37"/>
      <c r="F2" s="37"/>
    </row>
    <row r="3" spans="3:6" ht="12.75">
      <c r="C3" s="37"/>
      <c r="D3" s="37"/>
      <c r="E3" s="37"/>
      <c r="F3" s="37"/>
    </row>
    <row r="4" spans="2:6" ht="15.75">
      <c r="B4" s="32" t="s">
        <v>8</v>
      </c>
      <c r="C4" s="35" t="s">
        <v>57</v>
      </c>
      <c r="D4" s="37"/>
      <c r="E4" s="37"/>
      <c r="F4" s="37"/>
    </row>
    <row r="5" spans="2:6" ht="32.25" customHeight="1">
      <c r="B5" s="32" t="s">
        <v>45</v>
      </c>
      <c r="C5" s="34"/>
      <c r="D5" s="38"/>
      <c r="E5" s="38"/>
      <c r="F5" s="38"/>
    </row>
    <row r="6" spans="2:6" ht="25.5">
      <c r="B6" s="42" t="s">
        <v>46</v>
      </c>
      <c r="C6" s="43"/>
      <c r="D6" s="36"/>
      <c r="E6" s="36"/>
      <c r="F6" s="37"/>
    </row>
    <row r="7" spans="2:6" ht="12.75">
      <c r="B7" s="40" t="s">
        <v>47</v>
      </c>
      <c r="C7" s="33"/>
      <c r="D7" s="37"/>
      <c r="E7" s="37"/>
      <c r="F7" s="37"/>
    </row>
    <row r="8" spans="2:6" ht="12.75">
      <c r="B8" s="40" t="s">
        <v>48</v>
      </c>
      <c r="C8" s="33"/>
      <c r="D8" s="37"/>
      <c r="E8" s="37"/>
      <c r="F8" s="37"/>
    </row>
    <row r="9" spans="2:6" ht="34.5" customHeight="1">
      <c r="B9" s="41" t="s">
        <v>53</v>
      </c>
      <c r="C9" s="33"/>
      <c r="D9" s="37"/>
      <c r="E9" s="37"/>
      <c r="F9" s="37"/>
    </row>
    <row r="10" spans="2:6" ht="24" customHeight="1">
      <c r="B10" s="40" t="s">
        <v>49</v>
      </c>
      <c r="C10" s="33"/>
      <c r="D10" s="37"/>
      <c r="E10" s="37"/>
      <c r="F10" s="37"/>
    </row>
    <row r="11" spans="2:6" ht="25.5">
      <c r="B11" s="39" t="s">
        <v>52</v>
      </c>
      <c r="C11" s="33"/>
      <c r="D11" s="37"/>
      <c r="E11" s="37"/>
      <c r="F11" s="37"/>
    </row>
    <row r="12" spans="2:6" ht="12.75">
      <c r="B12" s="39"/>
      <c r="C12" s="33"/>
      <c r="D12" s="37"/>
      <c r="E12" s="37"/>
      <c r="F12" s="37"/>
    </row>
  </sheetData>
  <sheetProtection selectLockedCells="1" selectUnlockedCells="1"/>
  <mergeCells count="1">
    <mergeCell ref="B1:C1"/>
  </mergeCells>
  <printOptions/>
  <pageMargins left="0.07874015748031496" right="0.07874015748031496" top="0.2362204724409449" bottom="0.2755905511811024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Смирнов</cp:lastModifiedBy>
  <cp:lastPrinted>2011-09-15T07:00:11Z</cp:lastPrinted>
  <dcterms:created xsi:type="dcterms:W3CDTF">2010-10-12T05:01:46Z</dcterms:created>
  <dcterms:modified xsi:type="dcterms:W3CDTF">2011-09-20T09:16:29Z</dcterms:modified>
  <cp:category/>
  <cp:version/>
  <cp:contentType/>
  <cp:contentStatus/>
</cp:coreProperties>
</file>